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OG" sheetId="6" r:id="rId1"/>
  </sheets>
  <definedNames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44" i="6" l="1"/>
  <c r="C43" i="6"/>
  <c r="D43" i="6" l="1"/>
  <c r="E43" i="6" s="1"/>
  <c r="H44" i="6" l="1"/>
  <c r="H43" i="6" s="1"/>
  <c r="G43" i="6"/>
  <c r="F43" i="6"/>
  <c r="G23" i="6" l="1"/>
  <c r="G13" i="6"/>
  <c r="G5" i="6"/>
  <c r="F23" i="6"/>
  <c r="F13" i="6"/>
  <c r="F5" i="6"/>
  <c r="G77" i="6" l="1"/>
  <c r="F77" i="6"/>
  <c r="D23" i="6" l="1"/>
  <c r="C23" i="6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D13" i="6"/>
  <c r="C13" i="6"/>
  <c r="E22" i="6"/>
  <c r="H22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14" i="6"/>
  <c r="H14" i="6" s="1"/>
  <c r="D5" i="6"/>
  <c r="C5" i="6"/>
  <c r="C77" i="6" s="1"/>
  <c r="D77" i="6" l="1"/>
  <c r="H23" i="6"/>
  <c r="E23" i="6"/>
  <c r="H13" i="6"/>
  <c r="E13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l="1"/>
  <c r="H5" i="6" s="1"/>
  <c r="H77" i="6" s="1"/>
  <c r="E5" i="6"/>
  <c r="E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<sst xmlns="http://schemas.openxmlformats.org/spreadsheetml/2006/main" count="91" uniqueCount="91">
  <si>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</si>
  <si>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</si>
  <si>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</si>
  <si>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</si>
  <si>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</si>
  <si>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</si>
  <si>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</si>
  <si>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</si>
  <si>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</si>
  <si>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</si>
  <si>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</si>
  <si>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</si>
  <si>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</si>
  <si>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</si>
  <si>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</si>
  <si>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</si>
  <si>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</si>
  <si>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</si>
  <si>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</si>
  <si>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</si>
  <si>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</si>
  <si>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</si>
  <si>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</si>
  <si>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</si>
  <si>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</si>
  <si>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</si>
  <si>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</si>
  <si>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</si>
  <si>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</si>
  <si>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</si>
  <si>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</si>
  <si>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</si>
  <si>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</si>
  <si>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</si>
  <si>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</si>
  <si>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</si>
  <si>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</si>
  <si>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</si>
  <si>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</si>
  <si>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</si>
  <si>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</si>
  <si>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</si>
  <si>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</si>
  <si>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</si>
  <si>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</si>
  <si>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</si>
  <si>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</si>
  <si>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</si>
  <si>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</si>
  <si>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</si>
  <si>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</si>
  <si>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</si>
  <si>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</si>
  <si>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</si>
  <si>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</si>
  <si>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</si>
  <si>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</si>
  <si>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</si>
  <si>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</si>
  <si>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</si>
  <si>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</si>
  <si>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</si>
  <si>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</si>
  <si>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</si>
  <si>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</si>
  <si>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</si>
  <si>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</si>
  <si>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</si>
  <si>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</si>
  <si>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</si>
  <si>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</si>
  <si>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</si>
  <si>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</si>
  <si>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</si>
  <si>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</si>
  <si>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</si>
  <si>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</si>
  <si>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</si>
  <si>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</si>
  <si>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</si>
  <si>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</si>
  <si>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</si>
  <si>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</si>
  <si>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</si>
  <si>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</si>
  <si>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</si>
  <si>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</si>
  <si>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</si>
  <si>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</si>
  <si>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</si>
  <si>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del Ejercicio del Presupuesto de Egresos
Clasificación por Objeto del Gasto (Capítulo y Concepto)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</si>
</sst>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0" xfId="7" applyNumberFormat="1" applyFont="1" applyFill="1" applyBorder="1" applyAlignment="1" applyProtection="1">
      <alignment vertical="top"/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tabSelected="1" workbookViewId="0">
      <selection activeCell="G32" sqref="G32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8" t="s">
        <v>90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9</v>
      </c>
      <c r="B2" s="24"/>
      <c r="C2" s="18" t="s">
        <v>15</v>
      </c>
      <c r="D2" s="19"/>
      <c r="E2" s="19"/>
      <c r="F2" s="19"/>
      <c r="G2" s="20"/>
      <c r="H2" s="21" t="s">
        <v>14</v>
      </c>
    </row>
    <row r="3" spans="1:8" ht="24.95" customHeight="1" x14ac:dyDescent="0.2">
      <c r="A3" s="25"/>
      <c r="B3" s="26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2"/>
    </row>
    <row r="4" spans="1:8" x14ac:dyDescent="0.2">
      <c r="A4" s="27"/>
      <c r="B4" s="28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ht="12.75" x14ac:dyDescent="0.2">
      <c r="A5" s="13" t="s">
        <v>16</v>
      </c>
      <c r="B5" s="4"/>
      <c r="C5" s="16">
        <f>SUM(C6:C12)</f>
        <v>1030000</v>
      </c>
      <c r="D5" s="16">
        <f t="shared" ref="D5:F5" si="0">SUM(D6:D12)</f>
        <v>0</v>
      </c>
      <c r="E5" s="16">
        <f t="shared" si="0"/>
        <v>1030000</v>
      </c>
      <c r="F5" s="16">
        <f t="shared" si="0"/>
        <v>442091.13</v>
      </c>
      <c r="G5" s="16">
        <f t="shared" ref="G5:H5" si="1">SUM(G6:G12)</f>
        <v>442091.13</v>
      </c>
      <c r="H5" s="16">
        <f t="shared" si="1"/>
        <v>587908.87</v>
      </c>
    </row>
    <row r="6" spans="1:8" x14ac:dyDescent="0.2">
      <c r="A6" s="2"/>
      <c r="B6" s="8" t="s">
        <v>25</v>
      </c>
      <c r="C6" s="11">
        <v>388740.39</v>
      </c>
      <c r="D6" s="11">
        <v>0</v>
      </c>
      <c r="E6" s="11">
        <f>+C6+D6</f>
        <v>388740.39</v>
      </c>
      <c r="F6" s="11">
        <v>268078.14</v>
      </c>
      <c r="G6" s="11">
        <v>268078.14</v>
      </c>
      <c r="H6" s="11">
        <f>+E6-F6</f>
        <v>120662.25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ref="E7:E12" si="2">+C7+D7</f>
        <v>0</v>
      </c>
      <c r="F7" s="11">
        <v>0</v>
      </c>
      <c r="G7" s="11">
        <v>0</v>
      </c>
      <c r="H7" s="11">
        <f t="shared" ref="H7:H12" si="3">+E7-F7</f>
        <v>0</v>
      </c>
    </row>
    <row r="8" spans="1:8" x14ac:dyDescent="0.2">
      <c r="A8" s="2"/>
      <c r="B8" s="8" t="s">
        <v>27</v>
      </c>
      <c r="C8" s="11">
        <v>257978.98</v>
      </c>
      <c r="D8" s="11">
        <v>0</v>
      </c>
      <c r="E8" s="11">
        <f t="shared" si="2"/>
        <v>257978.98</v>
      </c>
      <c r="F8" s="11">
        <v>27277.41</v>
      </c>
      <c r="G8" s="11">
        <v>27277.41</v>
      </c>
      <c r="H8" s="11">
        <f t="shared" si="3"/>
        <v>230701.57</v>
      </c>
    </row>
    <row r="9" spans="1:8" x14ac:dyDescent="0.2">
      <c r="A9" s="2"/>
      <c r="B9" s="8" t="s">
        <v>1</v>
      </c>
      <c r="C9" s="11">
        <v>106156.57</v>
      </c>
      <c r="D9" s="11">
        <v>0</v>
      </c>
      <c r="E9" s="11">
        <f t="shared" si="2"/>
        <v>106156.57</v>
      </c>
      <c r="F9" s="11">
        <v>61522.51</v>
      </c>
      <c r="G9" s="11">
        <v>61522.51</v>
      </c>
      <c r="H9" s="11">
        <f t="shared" si="3"/>
        <v>44634.060000000005</v>
      </c>
    </row>
    <row r="10" spans="1:8" x14ac:dyDescent="0.2">
      <c r="A10" s="2"/>
      <c r="B10" s="8" t="s">
        <v>28</v>
      </c>
      <c r="C10" s="11">
        <v>277124.06</v>
      </c>
      <c r="D10" s="11">
        <v>0</v>
      </c>
      <c r="E10" s="11">
        <f t="shared" si="2"/>
        <v>277124.06</v>
      </c>
      <c r="F10" s="11">
        <v>85213.07</v>
      </c>
      <c r="G10" s="11">
        <v>85213.07</v>
      </c>
      <c r="H10" s="11">
        <f t="shared" si="3"/>
        <v>191910.99</v>
      </c>
    </row>
    <row r="11" spans="1:8" x14ac:dyDescent="0.2">
      <c r="A11" s="2"/>
      <c r="B11" s="8" t="s">
        <v>2</v>
      </c>
      <c r="C11" s="11">
        <v>0</v>
      </c>
      <c r="D11" s="11">
        <v>0</v>
      </c>
      <c r="E11" s="11">
        <f t="shared" si="2"/>
        <v>0</v>
      </c>
      <c r="F11" s="11">
        <v>0</v>
      </c>
      <c r="G11" s="11">
        <v>0</v>
      </c>
      <c r="H11" s="11">
        <f t="shared" si="3"/>
        <v>0</v>
      </c>
    </row>
    <row r="12" spans="1:8" x14ac:dyDescent="0.2">
      <c r="A12" s="2"/>
      <c r="B12" s="8" t="s">
        <v>29</v>
      </c>
      <c r="C12" s="11">
        <v>0</v>
      </c>
      <c r="D12" s="11">
        <v>0</v>
      </c>
      <c r="E12" s="11">
        <f t="shared" si="2"/>
        <v>0</v>
      </c>
      <c r="F12" s="11">
        <v>0</v>
      </c>
      <c r="G12" s="11">
        <v>0</v>
      </c>
      <c r="H12" s="11">
        <f t="shared" si="3"/>
        <v>0</v>
      </c>
    </row>
    <row r="13" spans="1:8" ht="12.75" x14ac:dyDescent="0.2">
      <c r="A13" s="13" t="s">
        <v>17</v>
      </c>
      <c r="B13" s="4"/>
      <c r="C13" s="15">
        <f>SUM(C14:C22)</f>
        <v>170000</v>
      </c>
      <c r="D13" s="15">
        <f t="shared" ref="D13:F13" si="4">SUM(D14:D22)</f>
        <v>0</v>
      </c>
      <c r="E13" s="15">
        <f t="shared" si="4"/>
        <v>170000</v>
      </c>
      <c r="F13" s="15">
        <f t="shared" si="4"/>
        <v>69651.159999999989</v>
      </c>
      <c r="G13" s="15">
        <f t="shared" ref="G13:H13" si="5">SUM(G14:G22)</f>
        <v>69651.159999999989</v>
      </c>
      <c r="H13" s="15">
        <f t="shared" si="5"/>
        <v>100348.84000000001</v>
      </c>
    </row>
    <row r="14" spans="1:8" x14ac:dyDescent="0.2">
      <c r="A14" s="2"/>
      <c r="B14" s="8" t="s">
        <v>30</v>
      </c>
      <c r="C14" s="11">
        <v>45000</v>
      </c>
      <c r="D14" s="11">
        <v>0</v>
      </c>
      <c r="E14" s="11">
        <f>+C14+D14</f>
        <v>45000</v>
      </c>
      <c r="F14" s="11">
        <v>7948.68</v>
      </c>
      <c r="G14" s="11">
        <v>7948.68</v>
      </c>
      <c r="H14" s="11">
        <f>+E14-F14</f>
        <v>37051.32</v>
      </c>
    </row>
    <row r="15" spans="1:8" x14ac:dyDescent="0.2">
      <c r="A15" s="2"/>
      <c r="B15" s="8" t="s">
        <v>31</v>
      </c>
      <c r="C15" s="11">
        <v>0</v>
      </c>
      <c r="D15" s="11">
        <v>0</v>
      </c>
      <c r="E15" s="11">
        <f t="shared" ref="E15:E22" si="6">+C15+D15</f>
        <v>0</v>
      </c>
      <c r="F15" s="11">
        <v>0</v>
      </c>
      <c r="G15" s="11">
        <v>0</v>
      </c>
      <c r="H15" s="11">
        <f t="shared" ref="H15:H22" si="7">+E15-F15</f>
        <v>0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6"/>
        <v>0</v>
      </c>
      <c r="F16" s="11">
        <v>0</v>
      </c>
      <c r="G16" s="11">
        <v>0</v>
      </c>
      <c r="H16" s="11">
        <f t="shared" si="7"/>
        <v>0</v>
      </c>
    </row>
    <row r="17" spans="1:8" x14ac:dyDescent="0.2">
      <c r="A17" s="2"/>
      <c r="B17" s="8" t="s">
        <v>33</v>
      </c>
      <c r="C17" s="11">
        <v>2000</v>
      </c>
      <c r="D17" s="11">
        <v>0</v>
      </c>
      <c r="E17" s="11">
        <f t="shared" si="6"/>
        <v>2000</v>
      </c>
      <c r="F17" s="11">
        <v>0</v>
      </c>
      <c r="G17" s="11">
        <v>0</v>
      </c>
      <c r="H17" s="11">
        <f t="shared" si="7"/>
        <v>2000</v>
      </c>
    </row>
    <row r="18" spans="1:8" x14ac:dyDescent="0.2">
      <c r="A18" s="2"/>
      <c r="B18" s="8" t="s">
        <v>34</v>
      </c>
      <c r="C18" s="11">
        <v>1000</v>
      </c>
      <c r="D18" s="11">
        <v>0</v>
      </c>
      <c r="E18" s="11">
        <f t="shared" si="6"/>
        <v>1000</v>
      </c>
      <c r="F18" s="11">
        <v>0</v>
      </c>
      <c r="G18" s="11">
        <v>0</v>
      </c>
      <c r="H18" s="11">
        <f t="shared" si="7"/>
        <v>1000</v>
      </c>
    </row>
    <row r="19" spans="1:8" x14ac:dyDescent="0.2">
      <c r="A19" s="2"/>
      <c r="B19" s="8" t="s">
        <v>35</v>
      </c>
      <c r="C19" s="11">
        <v>104000</v>
      </c>
      <c r="D19" s="11">
        <v>0</v>
      </c>
      <c r="E19" s="11">
        <f t="shared" si="6"/>
        <v>104000</v>
      </c>
      <c r="F19" s="11">
        <v>60000</v>
      </c>
      <c r="G19" s="11">
        <v>60000</v>
      </c>
      <c r="H19" s="11">
        <f t="shared" si="7"/>
        <v>44000</v>
      </c>
    </row>
    <row r="20" spans="1:8" x14ac:dyDescent="0.2">
      <c r="A20" s="2"/>
      <c r="B20" s="8" t="s">
        <v>36</v>
      </c>
      <c r="C20" s="11">
        <v>1000</v>
      </c>
      <c r="D20" s="11">
        <v>0</v>
      </c>
      <c r="E20" s="11">
        <f t="shared" si="6"/>
        <v>1000</v>
      </c>
      <c r="F20" s="11">
        <v>0</v>
      </c>
      <c r="G20" s="11">
        <v>0</v>
      </c>
      <c r="H20" s="11">
        <f t="shared" si="7"/>
        <v>1000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6"/>
        <v>0</v>
      </c>
      <c r="F21" s="11">
        <v>0</v>
      </c>
      <c r="G21" s="11">
        <v>0</v>
      </c>
      <c r="H21" s="11">
        <f t="shared" si="7"/>
        <v>0</v>
      </c>
    </row>
    <row r="22" spans="1:8" x14ac:dyDescent="0.2">
      <c r="A22" s="2"/>
      <c r="B22" s="8" t="s">
        <v>38</v>
      </c>
      <c r="C22" s="11">
        <v>17000</v>
      </c>
      <c r="D22" s="11">
        <v>0</v>
      </c>
      <c r="E22" s="11">
        <f t="shared" si="6"/>
        <v>17000</v>
      </c>
      <c r="F22" s="11">
        <v>1702.48</v>
      </c>
      <c r="G22" s="11">
        <v>1702.48</v>
      </c>
      <c r="H22" s="11">
        <f t="shared" si="7"/>
        <v>15297.52</v>
      </c>
    </row>
    <row r="23" spans="1:8" ht="12.75" x14ac:dyDescent="0.2">
      <c r="A23" s="13" t="s">
        <v>18</v>
      </c>
      <c r="B23" s="4"/>
      <c r="C23" s="15">
        <f>SUM(C24:C32)</f>
        <v>1059000</v>
      </c>
      <c r="D23" s="15">
        <f t="shared" ref="D23:F23" si="8">SUM(D24:D32)</f>
        <v>0</v>
      </c>
      <c r="E23" s="15">
        <f t="shared" si="8"/>
        <v>1059000</v>
      </c>
      <c r="F23" s="15">
        <f t="shared" si="8"/>
        <v>577163.10999999987</v>
      </c>
      <c r="G23" s="15">
        <f t="shared" ref="G23:H23" si="9">SUM(G24:G32)</f>
        <v>577163.10999999987</v>
      </c>
      <c r="H23" s="15">
        <f t="shared" si="9"/>
        <v>481836.88999999996</v>
      </c>
    </row>
    <row r="24" spans="1:8" x14ac:dyDescent="0.2">
      <c r="A24" s="2"/>
      <c r="B24" s="8" t="s">
        <v>39</v>
      </c>
      <c r="C24" s="11">
        <v>32500</v>
      </c>
      <c r="D24" s="11">
        <v>0</v>
      </c>
      <c r="E24" s="11">
        <f>+C24+D24</f>
        <v>32500</v>
      </c>
      <c r="F24" s="11">
        <v>17589</v>
      </c>
      <c r="G24" s="11">
        <v>17589</v>
      </c>
      <c r="H24" s="11">
        <f>+E24-F24</f>
        <v>14911</v>
      </c>
    </row>
    <row r="25" spans="1:8" x14ac:dyDescent="0.2">
      <c r="A25" s="2"/>
      <c r="B25" s="8" t="s">
        <v>40</v>
      </c>
      <c r="C25" s="11">
        <v>0</v>
      </c>
      <c r="D25" s="11">
        <v>0</v>
      </c>
      <c r="E25" s="11">
        <f t="shared" ref="E25:E32" si="10">+C25+D25</f>
        <v>0</v>
      </c>
      <c r="F25" s="11">
        <v>0</v>
      </c>
      <c r="G25" s="11">
        <v>0</v>
      </c>
      <c r="H25" s="11">
        <f t="shared" ref="H25:H32" si="11">+E25-F25</f>
        <v>0</v>
      </c>
    </row>
    <row r="26" spans="1:8" x14ac:dyDescent="0.2">
      <c r="A26" s="2"/>
      <c r="B26" s="8" t="s">
        <v>41</v>
      </c>
      <c r="C26" s="11">
        <v>577500</v>
      </c>
      <c r="D26" s="11">
        <v>0</v>
      </c>
      <c r="E26" s="11">
        <f t="shared" si="10"/>
        <v>577500</v>
      </c>
      <c r="F26" s="11">
        <v>354271.75</v>
      </c>
      <c r="G26" s="11">
        <v>354271.75</v>
      </c>
      <c r="H26" s="11">
        <f t="shared" si="11"/>
        <v>223228.25</v>
      </c>
    </row>
    <row r="27" spans="1:8" x14ac:dyDescent="0.2">
      <c r="A27" s="2"/>
      <c r="B27" s="8" t="s">
        <v>42</v>
      </c>
      <c r="C27" s="11">
        <v>223000</v>
      </c>
      <c r="D27" s="11">
        <v>0</v>
      </c>
      <c r="E27" s="11">
        <f t="shared" si="10"/>
        <v>223000</v>
      </c>
      <c r="F27" s="11">
        <v>158093.69</v>
      </c>
      <c r="G27" s="11">
        <v>158093.69</v>
      </c>
      <c r="H27" s="11">
        <f t="shared" si="11"/>
        <v>64906.31</v>
      </c>
    </row>
    <row r="28" spans="1:8" x14ac:dyDescent="0.2">
      <c r="A28" s="2"/>
      <c r="B28" s="8" t="s">
        <v>43</v>
      </c>
      <c r="C28" s="11">
        <v>100000</v>
      </c>
      <c r="D28" s="11">
        <v>0</v>
      </c>
      <c r="E28" s="11">
        <f t="shared" si="10"/>
        <v>100000</v>
      </c>
      <c r="F28" s="11">
        <v>16995.32</v>
      </c>
      <c r="G28" s="11">
        <v>16995.32</v>
      </c>
      <c r="H28" s="11">
        <f t="shared" si="11"/>
        <v>83004.679999999993</v>
      </c>
    </row>
    <row r="29" spans="1:8" x14ac:dyDescent="0.2">
      <c r="A29" s="2"/>
      <c r="B29" s="8" t="s">
        <v>44</v>
      </c>
      <c r="C29" s="11">
        <v>0</v>
      </c>
      <c r="D29" s="11">
        <v>0</v>
      </c>
      <c r="E29" s="11">
        <f t="shared" si="10"/>
        <v>0</v>
      </c>
      <c r="F29" s="11">
        <v>0</v>
      </c>
      <c r="G29" s="11">
        <v>0</v>
      </c>
      <c r="H29" s="11">
        <f t="shared" si="11"/>
        <v>0</v>
      </c>
    </row>
    <row r="30" spans="1:8" x14ac:dyDescent="0.2">
      <c r="A30" s="2"/>
      <c r="B30" s="8" t="s">
        <v>45</v>
      </c>
      <c r="C30" s="11">
        <v>10000</v>
      </c>
      <c r="D30" s="11">
        <v>0</v>
      </c>
      <c r="E30" s="11">
        <f t="shared" si="10"/>
        <v>10000</v>
      </c>
      <c r="F30" s="11">
        <v>1239</v>
      </c>
      <c r="G30" s="11">
        <v>1239</v>
      </c>
      <c r="H30" s="11">
        <f t="shared" si="11"/>
        <v>8761</v>
      </c>
    </row>
    <row r="31" spans="1:8" x14ac:dyDescent="0.2">
      <c r="A31" s="2"/>
      <c r="B31" s="8" t="s">
        <v>46</v>
      </c>
      <c r="C31" s="11">
        <v>11000</v>
      </c>
      <c r="D31" s="11">
        <v>0</v>
      </c>
      <c r="E31" s="11">
        <f t="shared" si="10"/>
        <v>11000</v>
      </c>
      <c r="F31" s="11">
        <v>1410.77</v>
      </c>
      <c r="G31" s="11">
        <v>1410.77</v>
      </c>
      <c r="H31" s="11">
        <f t="shared" si="11"/>
        <v>9589.23</v>
      </c>
    </row>
    <row r="32" spans="1:8" x14ac:dyDescent="0.2">
      <c r="A32" s="2"/>
      <c r="B32" s="8" t="s">
        <v>0</v>
      </c>
      <c r="C32" s="11">
        <v>105000</v>
      </c>
      <c r="D32" s="11">
        <v>0</v>
      </c>
      <c r="E32" s="11">
        <f t="shared" si="10"/>
        <v>105000</v>
      </c>
      <c r="F32" s="11">
        <v>27563.58</v>
      </c>
      <c r="G32" s="11">
        <v>27563.58</v>
      </c>
      <c r="H32" s="11">
        <f t="shared" si="11"/>
        <v>77436.42</v>
      </c>
    </row>
    <row r="33" spans="1:8" x14ac:dyDescent="0.2">
      <c r="A33" s="13" t="s">
        <v>19</v>
      </c>
      <c r="B33" s="4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x14ac:dyDescent="0.2">
      <c r="A34" s="2"/>
      <c r="B34" s="8" t="s">
        <v>47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 x14ac:dyDescent="0.2">
      <c r="A35" s="2"/>
      <c r="B35" s="8" t="s">
        <v>48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x14ac:dyDescent="0.2">
      <c r="A36" s="2"/>
      <c r="B36" s="8" t="s">
        <v>49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">
      <c r="A37" s="2"/>
      <c r="B37" s="8" t="s">
        <v>50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x14ac:dyDescent="0.2">
      <c r="A38" s="2"/>
      <c r="B38" s="8" t="s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</row>
    <row r="39" spans="1:8" x14ac:dyDescent="0.2">
      <c r="A39" s="2"/>
      <c r="B39" s="8" t="s">
        <v>51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x14ac:dyDescent="0.2">
      <c r="A40" s="2"/>
      <c r="B40" s="8" t="s">
        <v>52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</row>
    <row r="41" spans="1:8" x14ac:dyDescent="0.2">
      <c r="A41" s="2"/>
      <c r="B41" s="8" t="s">
        <v>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</row>
    <row r="42" spans="1:8" x14ac:dyDescent="0.2">
      <c r="A42" s="2"/>
      <c r="B42" s="8" t="s">
        <v>53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12.75" x14ac:dyDescent="0.2">
      <c r="A43" s="13" t="s">
        <v>20</v>
      </c>
      <c r="B43" s="4"/>
      <c r="C43" s="15">
        <f>C44</f>
        <v>18000</v>
      </c>
      <c r="D43" s="15">
        <f>+D44</f>
        <v>0</v>
      </c>
      <c r="E43" s="15">
        <f>+C43+D43</f>
        <v>18000</v>
      </c>
      <c r="F43" s="15">
        <f>+F44</f>
        <v>0</v>
      </c>
      <c r="G43" s="15">
        <f>+G44</f>
        <v>0</v>
      </c>
      <c r="H43" s="15">
        <f>+H44</f>
        <v>18000</v>
      </c>
    </row>
    <row r="44" spans="1:8" x14ac:dyDescent="0.2">
      <c r="A44" s="2"/>
      <c r="B44" s="8" t="s">
        <v>54</v>
      </c>
      <c r="C44" s="11">
        <v>18000</v>
      </c>
      <c r="D44" s="11">
        <v>0</v>
      </c>
      <c r="E44" s="11">
        <f>+C44+D44</f>
        <v>18000</v>
      </c>
      <c r="F44" s="11">
        <v>0</v>
      </c>
      <c r="G44" s="11">
        <v>0</v>
      </c>
      <c r="H44" s="11">
        <f t="shared" ref="H44" si="12">+E44-F44</f>
        <v>18000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x14ac:dyDescent="0.2">
      <c r="A49" s="2"/>
      <c r="B49" s="8" t="s">
        <v>59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</row>
    <row r="50" spans="1:8" x14ac:dyDescent="0.2">
      <c r="A50" s="2"/>
      <c r="B50" s="8" t="s">
        <v>60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</row>
    <row r="51" spans="1:8" x14ac:dyDescent="0.2">
      <c r="A51" s="2"/>
      <c r="B51" s="8" t="s">
        <v>61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</row>
    <row r="52" spans="1:8" x14ac:dyDescent="0.2">
      <c r="A52" s="2"/>
      <c r="B52" s="8" t="s">
        <v>62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</row>
    <row r="53" spans="1:8" x14ac:dyDescent="0.2">
      <c r="A53" s="13" t="s">
        <v>21</v>
      </c>
      <c r="B53" s="4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2"/>
      <c r="B54" s="8" t="s">
        <v>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2"/>
      <c r="B55" s="8" t="s">
        <v>64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2"/>
      <c r="B56" s="8" t="s">
        <v>65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13" t="s">
        <v>22</v>
      </c>
      <c r="B57" s="4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2"/>
      <c r="B58" s="8" t="s">
        <v>66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2"/>
      <c r="B59" s="8" t="s">
        <v>67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2"/>
      <c r="B60" s="8" t="s">
        <v>68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2"/>
      <c r="B61" s="8" t="s">
        <v>69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2"/>
      <c r="B62" s="8" t="s">
        <v>70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2"/>
      <c r="B63" s="8" t="s">
        <v>71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2"/>
      <c r="B64" s="8" t="s">
        <v>72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13" t="s">
        <v>23</v>
      </c>
      <c r="B65" s="4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2"/>
      <c r="B66" s="8" t="s">
        <v>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2"/>
      <c r="B67" s="8" t="s">
        <v>5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2"/>
      <c r="B68" s="8" t="s">
        <v>6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13" t="s">
        <v>24</v>
      </c>
      <c r="B69" s="4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2"/>
      <c r="B70" s="8" t="s">
        <v>73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2"/>
      <c r="B71" s="8" t="s">
        <v>74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2"/>
      <c r="B72" s="8" t="s">
        <v>75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2"/>
      <c r="B73" s="8" t="s">
        <v>76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2"/>
      <c r="B74" s="8" t="s">
        <v>77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2"/>
      <c r="B75" s="8" t="s">
        <v>78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3"/>
      <c r="B76" s="9" t="s">
        <v>79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</row>
    <row r="77" spans="1:8" ht="12.75" x14ac:dyDescent="0.2">
      <c r="A77" s="5"/>
      <c r="B77" s="10" t="s">
        <v>8</v>
      </c>
      <c r="C77" s="17">
        <f t="shared" ref="C77:H77" si="13">C5+C13+C23+C43</f>
        <v>2277000</v>
      </c>
      <c r="D77" s="17">
        <f t="shared" si="13"/>
        <v>0</v>
      </c>
      <c r="E77" s="17">
        <f t="shared" si="13"/>
        <v>2277000</v>
      </c>
      <c r="F77" s="17">
        <f t="shared" si="13"/>
        <v>1088905.3999999999</v>
      </c>
      <c r="G77" s="17">
        <f t="shared" si="13"/>
        <v>1088905.3999999999</v>
      </c>
      <c r="H77" s="17">
        <f t="shared" si="13"/>
        <v>1188094.5999999999</v>
      </c>
    </row>
    <row r="79" spans="1:8" x14ac:dyDescent="0.2">
      <c r="B79" s="1" t="s">
        <v>83</v>
      </c>
      <c r="F79" s="14"/>
    </row>
    <row r="80" spans="1:8" x14ac:dyDescent="0.2">
      <c r="F80" s="14"/>
    </row>
    <row r="81" spans="2:6" x14ac:dyDescent="0.2">
      <c r="B81" s="1" t="s">
        <v>84</v>
      </c>
      <c r="C81" s="1" t="s">
        <v>85</v>
      </c>
      <c r="F81" s="14"/>
    </row>
    <row r="82" spans="2:6" x14ac:dyDescent="0.2">
      <c r="B82" s="1" t="s">
        <v>86</v>
      </c>
      <c r="C82" s="1" t="s">
        <v>87</v>
      </c>
      <c r="F82" s="14"/>
    </row>
    <row r="83" spans="2:6" x14ac:dyDescent="0.2">
      <c r="B83" s="1" t="s">
        <v>88</v>
      </c>
      <c r="C83" s="1" t="s">
        <v>89</v>
      </c>
      <c r="F83" s="1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2020-10-08T19:08:10Z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